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activeTab="1"/>
  </bookViews>
  <sheets>
    <sheet name="Prihodi" sheetId="2" r:id="rId1"/>
    <sheet name="Rashodi" sheetId="1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8" i="1"/>
  <c r="E57"/>
  <c r="D90"/>
  <c r="D89" s="1"/>
  <c r="D88" s="1"/>
  <c r="D3" i="2"/>
  <c r="E3" s="1"/>
  <c r="D4"/>
  <c r="D5"/>
  <c r="E5" s="1"/>
  <c r="D25"/>
  <c r="E25" s="1"/>
  <c r="D26"/>
  <c r="D27"/>
  <c r="E27" s="1"/>
  <c r="E28"/>
  <c r="E29"/>
  <c r="E26"/>
  <c r="E24"/>
  <c r="E19"/>
  <c r="E20"/>
  <c r="E18"/>
  <c r="E17"/>
  <c r="E16"/>
  <c r="E14"/>
  <c r="E15"/>
  <c r="E13"/>
  <c r="E12"/>
  <c r="E11"/>
  <c r="E9"/>
  <c r="E10"/>
  <c r="E8"/>
  <c r="E7"/>
  <c r="E6"/>
  <c r="E4"/>
  <c r="D24"/>
  <c r="D16"/>
  <c r="D11"/>
  <c r="D7"/>
  <c r="D6"/>
  <c r="E17" i="1"/>
  <c r="E18"/>
  <c r="E19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8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90"/>
  <c r="E91"/>
  <c r="E16"/>
  <c r="D87" l="1"/>
  <c r="E87" s="1"/>
  <c r="E88"/>
  <c r="E89"/>
</calcChain>
</file>

<file path=xl/sharedStrings.xml><?xml version="1.0" encoding="utf-8"?>
<sst xmlns="http://schemas.openxmlformats.org/spreadsheetml/2006/main" count="328" uniqueCount="165">
  <si>
    <t/>
  </si>
  <si>
    <t>POZICIJA</t>
  </si>
  <si>
    <t>BROJ KONTA</t>
  </si>
  <si>
    <t>VRSTA RASHODA / IZDATKA</t>
  </si>
  <si>
    <t>SVEUKUPNO RASHODI / IZDACI</t>
  </si>
  <si>
    <t>Proračunski korisnik</t>
  </si>
  <si>
    <t>42354</t>
  </si>
  <si>
    <t>OPĆINSKA KNJIŽNICA I ČITAONICA MARIJA BISTRICA</t>
  </si>
  <si>
    <t>Glavni program</t>
  </si>
  <si>
    <t>A01</t>
  </si>
  <si>
    <t>REDOVNA DJELATNOST OPĆINE</t>
  </si>
  <si>
    <t>Program</t>
  </si>
  <si>
    <t>1014</t>
  </si>
  <si>
    <t>PROMICANJE KULTURE</t>
  </si>
  <si>
    <t>Aktivnost</t>
  </si>
  <si>
    <t>A100001</t>
  </si>
  <si>
    <t>DJELATNOST KNJIŽNICE</t>
  </si>
  <si>
    <t xml:space="preserve">Izvor </t>
  </si>
  <si>
    <t>1.5.</t>
  </si>
  <si>
    <t>Opći prihodi i primici iz proračuna-PK</t>
  </si>
  <si>
    <t xml:space="preserve">Korisnik </t>
  </si>
  <si>
    <t>K02</t>
  </si>
  <si>
    <t>3</t>
  </si>
  <si>
    <t>Rashodi poslovanja</t>
  </si>
  <si>
    <t>31</t>
  </si>
  <si>
    <t>Rashodi za zaposlene</t>
  </si>
  <si>
    <t>R0105</t>
  </si>
  <si>
    <t>311</t>
  </si>
  <si>
    <t>Plaće za redovan rad</t>
  </si>
  <si>
    <t>R0106</t>
  </si>
  <si>
    <t>312</t>
  </si>
  <si>
    <t>Ostali rashodi za zaposlene</t>
  </si>
  <si>
    <t>R0107</t>
  </si>
  <si>
    <t>313</t>
  </si>
  <si>
    <t>Doprinosi za zdravstveno osiguranje</t>
  </si>
  <si>
    <t>32</t>
  </si>
  <si>
    <t>Materijalni rashodi</t>
  </si>
  <si>
    <t>R0109</t>
  </si>
  <si>
    <t>321</t>
  </si>
  <si>
    <t>Naknade za prijevoz, za rad na terenu i odvojeni život</t>
  </si>
  <si>
    <t>R0109B</t>
  </si>
  <si>
    <t>Seminari, savjetovanja i simpoziji</t>
  </si>
  <si>
    <t>R0110</t>
  </si>
  <si>
    <t>322</t>
  </si>
  <si>
    <t>Uredski materijal</t>
  </si>
  <si>
    <t>R0110A1</t>
  </si>
  <si>
    <t>Materijal i sredstva za čišćenje i održavanje</t>
  </si>
  <si>
    <t>R0109A</t>
  </si>
  <si>
    <t>323</t>
  </si>
  <si>
    <t>Knjigovodstvene usluge</t>
  </si>
  <si>
    <t>R0109A3</t>
  </si>
  <si>
    <t>Iznošenje i odvoz smeća</t>
  </si>
  <si>
    <t>R0113</t>
  </si>
  <si>
    <t>Usluge telefona, pošte i prijevoza</t>
  </si>
  <si>
    <t>R0113C</t>
  </si>
  <si>
    <t>329</t>
  </si>
  <si>
    <t>Premije osiguranja</t>
  </si>
  <si>
    <t>R0113E</t>
  </si>
  <si>
    <t>Naknada za uređenje voda</t>
  </si>
  <si>
    <t>34</t>
  </si>
  <si>
    <t>Financijski rashodi</t>
  </si>
  <si>
    <t>R0114</t>
  </si>
  <si>
    <t>343</t>
  </si>
  <si>
    <t>Usluge platnog prometa</t>
  </si>
  <si>
    <t>4</t>
  </si>
  <si>
    <t>Rashodi za nabavu nefinancijske imovine</t>
  </si>
  <si>
    <t>42</t>
  </si>
  <si>
    <t>Rashodi za nabavu proizvedene dugotrajne imovine</t>
  </si>
  <si>
    <t>R0114D2</t>
  </si>
  <si>
    <t>421</t>
  </si>
  <si>
    <t>Izgradnja, opremanje i održavanje knjižnice</t>
  </si>
  <si>
    <t>R0114D3</t>
  </si>
  <si>
    <t>3.3.</t>
  </si>
  <si>
    <t>vlastiti prihodi-knjižnica</t>
  </si>
  <si>
    <t>R0114D</t>
  </si>
  <si>
    <t>4.5.</t>
  </si>
  <si>
    <t>Prihodi za posebne namjene-knjižnica</t>
  </si>
  <si>
    <t>R0110A</t>
  </si>
  <si>
    <t>Ostali materijalni rashodi-literatura,publikacija,časopisi</t>
  </si>
  <si>
    <t>R0109A2</t>
  </si>
  <si>
    <t>Ostale usluge informiranja - ZAMP, HRT</t>
  </si>
  <si>
    <t>5.6.</t>
  </si>
  <si>
    <t>Pomoć proračunskim korisnicima- Knjižnica</t>
  </si>
  <si>
    <t>A100003</t>
  </si>
  <si>
    <t>MANIFESTACIJE</t>
  </si>
  <si>
    <t>R0109A4</t>
  </si>
  <si>
    <t>R0113D</t>
  </si>
  <si>
    <t>Reprezentacija</t>
  </si>
  <si>
    <t>R0110A2</t>
  </si>
  <si>
    <t>Ostali materijalni rashodi</t>
  </si>
  <si>
    <t>R0112</t>
  </si>
  <si>
    <t>Materijal za plakate</t>
  </si>
  <si>
    <t>R0109A5</t>
  </si>
  <si>
    <t>Tisak</t>
  </si>
  <si>
    <t>R0109A6</t>
  </si>
  <si>
    <t>Grafičke i tiskarske usluge, usluge kopiranja i uvezivanja i slično</t>
  </si>
  <si>
    <t>Kapitalni projekt</t>
  </si>
  <si>
    <t>K100001</t>
  </si>
  <si>
    <t>NABAVA KNJIGA</t>
  </si>
  <si>
    <t>R0114A</t>
  </si>
  <si>
    <t>424</t>
  </si>
  <si>
    <t>Knjige</t>
  </si>
  <si>
    <t>R0114F</t>
  </si>
  <si>
    <t>R0114C</t>
  </si>
  <si>
    <t>Općinska knjižnica i čitaonica Marija Bistrica</t>
  </si>
  <si>
    <t>Zagrebačka 26</t>
  </si>
  <si>
    <t>OIB: 63806259868</t>
  </si>
  <si>
    <t>PLANIRANO 2023.</t>
  </si>
  <si>
    <t>IZNOS U EURIMA</t>
  </si>
  <si>
    <t>49246 Marija Bistrica</t>
  </si>
  <si>
    <t>VRSTA PRIHODA / PRIMITAKA</t>
  </si>
  <si>
    <t>SVEUKUPNO PRIHODI</t>
  </si>
  <si>
    <t>Razdjel</t>
  </si>
  <si>
    <t>000</t>
  </si>
  <si>
    <t>PRIHODI</t>
  </si>
  <si>
    <t>Glava</t>
  </si>
  <si>
    <t>00002</t>
  </si>
  <si>
    <t>OPĆINSKA KNJIŽNICA I ČITAONICA</t>
  </si>
  <si>
    <t>6</t>
  </si>
  <si>
    <t>Prihodi poslovanja</t>
  </si>
  <si>
    <t>61</t>
  </si>
  <si>
    <t>Prihodi od poreza</t>
  </si>
  <si>
    <t>P0001B</t>
  </si>
  <si>
    <t>611</t>
  </si>
  <si>
    <t>Porez i prirez na dohodak iz proračuna</t>
  </si>
  <si>
    <t>66</t>
  </si>
  <si>
    <t>Prihodi od prodaje proizvoda i robe te pruženih usluga i prihodi od donacija</t>
  </si>
  <si>
    <t>P0036B</t>
  </si>
  <si>
    <t>661</t>
  </si>
  <si>
    <t>Prihodi od pruženih usluga</t>
  </si>
  <si>
    <t>65</t>
  </si>
  <si>
    <t>Prihodi od upravnih i administrativnih pristojbi, pristojbi po posebnim propisima i naknada</t>
  </si>
  <si>
    <t>P0032B</t>
  </si>
  <si>
    <t>652</t>
  </si>
  <si>
    <t>Ostali nespomenuti prihodi po posebnim propisima</t>
  </si>
  <si>
    <t>9</t>
  </si>
  <si>
    <t>Vlastiti izvori</t>
  </si>
  <si>
    <t>92</t>
  </si>
  <si>
    <t>Rezultat poslovanja</t>
  </si>
  <si>
    <t>P0032B1</t>
  </si>
  <si>
    <t>922</t>
  </si>
  <si>
    <t>Višak prihoda poslovanja</t>
  </si>
  <si>
    <t>63</t>
  </si>
  <si>
    <t>Pomoći iz inozemstva i od subjekata unutar općeg proračuna</t>
  </si>
  <si>
    <t>P0018C</t>
  </si>
  <si>
    <t>632</t>
  </si>
  <si>
    <t>Tekuće pomoći -KRAPINSKO-ZAGORSKA ŽUPANIJA</t>
  </si>
  <si>
    <t>P0018A</t>
  </si>
  <si>
    <t>636</t>
  </si>
  <si>
    <t>Kapitalne pomoći proračunskim korisnicima -MINISTARSTVO KULTURE</t>
  </si>
  <si>
    <t xml:space="preserve">FINANCIJSKI PLAN ZA 2023. - rashodi </t>
  </si>
  <si>
    <t>PLANIRANO U KN</t>
  </si>
  <si>
    <t>PLANIRANO U EUR</t>
  </si>
  <si>
    <t>OPĆINSKA KNJIŽNICA I ČITAONICA MARIJA BISTRICA - FINANCIJSKI  PLAN ZA 2023.</t>
  </si>
  <si>
    <t xml:space="preserve">Pomoć proračunskim korisnicima- Knjižnica - KZŽ+Ministarstvo za knjige </t>
  </si>
  <si>
    <t>Pomoć proračunskim korisnicima- Knjižnica - ministarstvo+KZŽ za manifestacije</t>
  </si>
  <si>
    <t>Nabava računalne opreme</t>
  </si>
  <si>
    <t>Pomoć proračunskim korisnicima- Knjižnica - Ministarstvo za rač. opremu</t>
  </si>
  <si>
    <t>250.00</t>
  </si>
  <si>
    <t>Usluge dizajna-HOD SE NASTAVLJA + Recital Željka Boc</t>
  </si>
  <si>
    <t xml:space="preserve"> </t>
  </si>
  <si>
    <t>Privremena ravnateljica:</t>
  </si>
  <si>
    <t>Mira Pižir, mag.bibl.</t>
  </si>
  <si>
    <t>2. listopada 2022.</t>
  </si>
  <si>
    <t>Marija Bistrica, 2. listopada 2022.</t>
  </si>
</sst>
</file>

<file path=xl/styles.xml><?xml version="1.0" encoding="utf-8"?>
<styleSheet xmlns="http://schemas.openxmlformats.org/spreadsheetml/2006/main">
  <numFmts count="1">
    <numFmt numFmtId="164" formatCode="[$-1041A]#,##0.00;\-\ #,##0.00"/>
  </numFmts>
  <fonts count="14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238"/>
    </font>
    <font>
      <sz val="11"/>
      <name val="Calibri"/>
    </font>
    <font>
      <sz val="9"/>
      <color rgb="FF000000"/>
      <name val="Arial"/>
    </font>
    <font>
      <b/>
      <sz val="9"/>
      <color rgb="FFFFFFFF"/>
      <name val="Arial"/>
    </font>
    <font>
      <b/>
      <sz val="9"/>
      <color rgb="FF000000"/>
      <name val="Arial"/>
    </font>
    <font>
      <sz val="9"/>
      <color rgb="FFFFFFFF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3535FF"/>
        <bgColor rgb="FF3535FF"/>
      </patternFill>
    </fill>
    <fill>
      <patternFill patternType="solid">
        <fgColor rgb="FF9CA9FE"/>
        <bgColor rgb="FF9CA9FE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EDE01"/>
        <bgColor rgb="FFFEDE01"/>
      </patternFill>
    </fill>
    <fill>
      <patternFill patternType="solid">
        <fgColor rgb="FFA3C9B9"/>
        <bgColor rgb="FFA3C9B9"/>
      </patternFill>
    </fill>
    <fill>
      <patternFill patternType="solid">
        <fgColor rgb="FFFFFFFF"/>
        <bgColor rgb="FFFFFFFF"/>
      </patternFill>
    </fill>
    <fill>
      <patternFill patternType="none">
        <fgColor rgb="FFFFFFFF"/>
        <bgColor rgb="FFFFFFFF"/>
      </patternFill>
    </fill>
    <fill>
      <patternFill patternType="solid">
        <fgColor theme="0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75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vertical="center" wrapText="1" readingOrder="1"/>
    </xf>
    <xf numFmtId="0" fontId="2" fillId="0" borderId="1" xfId="1" applyNumberFormat="1" applyFont="1" applyFill="1" applyBorder="1" applyAlignment="1">
      <alignment horizontal="right" vertical="center" wrapText="1" readingOrder="1"/>
    </xf>
    <xf numFmtId="0" fontId="5" fillId="2" borderId="1" xfId="1" applyNumberFormat="1" applyFont="1" applyFill="1" applyBorder="1" applyAlignment="1">
      <alignment horizontal="left" vertical="center" wrapText="1" readingOrder="1"/>
    </xf>
    <xf numFmtId="0" fontId="5" fillId="2" borderId="1" xfId="1" applyNumberFormat="1" applyFont="1" applyFill="1" applyBorder="1" applyAlignment="1">
      <alignment vertical="center" wrapText="1" readingOrder="1"/>
    </xf>
    <xf numFmtId="164" fontId="5" fillId="2" borderId="1" xfId="1" applyNumberFormat="1" applyFont="1" applyFill="1" applyBorder="1" applyAlignment="1">
      <alignment horizontal="right" vertical="center" wrapText="1" readingOrder="1"/>
    </xf>
    <xf numFmtId="0" fontId="5" fillId="3" borderId="1" xfId="1" applyNumberFormat="1" applyFont="1" applyFill="1" applyBorder="1" applyAlignment="1">
      <alignment horizontal="left" vertical="center" wrapText="1" readingOrder="1"/>
    </xf>
    <xf numFmtId="0" fontId="5" fillId="3" borderId="1" xfId="1" applyNumberFormat="1" applyFont="1" applyFill="1" applyBorder="1" applyAlignment="1">
      <alignment vertical="center" wrapText="1" readingOrder="1"/>
    </xf>
    <xf numFmtId="164" fontId="5" fillId="3" borderId="1" xfId="1" applyNumberFormat="1" applyFont="1" applyFill="1" applyBorder="1" applyAlignment="1">
      <alignment horizontal="right" vertical="center" wrapText="1" readingOrder="1"/>
    </xf>
    <xf numFmtId="0" fontId="6" fillId="4" borderId="1" xfId="1" applyNumberFormat="1" applyFont="1" applyFill="1" applyBorder="1" applyAlignment="1">
      <alignment horizontal="left" vertical="center" wrapText="1" readingOrder="1"/>
    </xf>
    <xf numFmtId="0" fontId="6" fillId="4" borderId="1" xfId="1" applyNumberFormat="1" applyFont="1" applyFill="1" applyBorder="1" applyAlignment="1">
      <alignment vertical="center" wrapText="1" readingOrder="1"/>
    </xf>
    <xf numFmtId="164" fontId="6" fillId="4" borderId="1" xfId="1" applyNumberFormat="1" applyFont="1" applyFill="1" applyBorder="1" applyAlignment="1">
      <alignment horizontal="right" vertical="center" wrapText="1" readingOrder="1"/>
    </xf>
    <xf numFmtId="0" fontId="6" fillId="5" borderId="1" xfId="1" applyNumberFormat="1" applyFont="1" applyFill="1" applyBorder="1" applyAlignment="1">
      <alignment horizontal="left" vertical="center" wrapText="1" readingOrder="1"/>
    </xf>
    <xf numFmtId="0" fontId="6" fillId="5" borderId="1" xfId="1" applyNumberFormat="1" applyFont="1" applyFill="1" applyBorder="1" applyAlignment="1">
      <alignment vertical="center" wrapText="1" readingOrder="1"/>
    </xf>
    <xf numFmtId="164" fontId="6" fillId="5" borderId="1" xfId="1" applyNumberFormat="1" applyFont="1" applyFill="1" applyBorder="1" applyAlignment="1">
      <alignment horizontal="right" vertical="center" wrapText="1" readingOrder="1"/>
    </xf>
    <xf numFmtId="0" fontId="6" fillId="6" borderId="1" xfId="1" applyNumberFormat="1" applyFont="1" applyFill="1" applyBorder="1" applyAlignment="1">
      <alignment horizontal="left" vertical="center" wrapText="1" readingOrder="1"/>
    </xf>
    <xf numFmtId="0" fontId="6" fillId="6" borderId="1" xfId="1" applyNumberFormat="1" applyFont="1" applyFill="1" applyBorder="1" applyAlignment="1">
      <alignment vertical="center" wrapText="1" readingOrder="1"/>
    </xf>
    <xf numFmtId="164" fontId="6" fillId="6" borderId="1" xfId="1" applyNumberFormat="1" applyFont="1" applyFill="1" applyBorder="1" applyAlignment="1">
      <alignment horizontal="right" vertical="center" wrapText="1" readingOrder="1"/>
    </xf>
    <xf numFmtId="0" fontId="6" fillId="7" borderId="1" xfId="1" applyNumberFormat="1" applyFont="1" applyFill="1" applyBorder="1" applyAlignment="1">
      <alignment horizontal="left" vertical="center" wrapText="1" readingOrder="1"/>
    </xf>
    <xf numFmtId="0" fontId="6" fillId="7" borderId="1" xfId="1" applyNumberFormat="1" applyFont="1" applyFill="1" applyBorder="1" applyAlignment="1">
      <alignment vertical="center" wrapText="1" readingOrder="1"/>
    </xf>
    <xf numFmtId="164" fontId="6" fillId="7" borderId="1" xfId="1" applyNumberFormat="1" applyFont="1" applyFill="1" applyBorder="1" applyAlignment="1">
      <alignment horizontal="right" vertical="center" wrapText="1" readingOrder="1"/>
    </xf>
    <xf numFmtId="0" fontId="6" fillId="8" borderId="1" xfId="1" applyNumberFormat="1" applyFont="1" applyFill="1" applyBorder="1" applyAlignment="1">
      <alignment horizontal="left" vertical="center" wrapText="1" readingOrder="1"/>
    </xf>
    <xf numFmtId="0" fontId="6" fillId="8" borderId="1" xfId="1" applyNumberFormat="1" applyFont="1" applyFill="1" applyBorder="1" applyAlignment="1">
      <alignment vertical="center" wrapText="1" readingOrder="1"/>
    </xf>
    <xf numFmtId="164" fontId="6" fillId="8" borderId="1" xfId="1" applyNumberFormat="1" applyFont="1" applyFill="1" applyBorder="1" applyAlignment="1">
      <alignment horizontal="right" vertical="center" wrapText="1" readingOrder="1"/>
    </xf>
    <xf numFmtId="0" fontId="6" fillId="9" borderId="1" xfId="1" applyNumberFormat="1" applyFont="1" applyFill="1" applyBorder="1" applyAlignment="1">
      <alignment horizontal="left" vertical="center" wrapText="1" readingOrder="1"/>
    </xf>
    <xf numFmtId="0" fontId="6" fillId="9" borderId="1" xfId="1" applyNumberFormat="1" applyFont="1" applyFill="1" applyBorder="1" applyAlignment="1">
      <alignment vertical="center" wrapText="1" readingOrder="1"/>
    </xf>
    <xf numFmtId="164" fontId="6" fillId="9" borderId="1" xfId="1" applyNumberFormat="1" applyFont="1" applyFill="1" applyBorder="1" applyAlignment="1">
      <alignment horizontal="right" vertical="center" wrapText="1" readingOrder="1"/>
    </xf>
    <xf numFmtId="0" fontId="6" fillId="10" borderId="1" xfId="1" applyNumberFormat="1" applyFont="1" applyFill="1" applyBorder="1" applyAlignment="1">
      <alignment horizontal="left" vertical="center" wrapText="1" readingOrder="1"/>
    </xf>
    <xf numFmtId="0" fontId="6" fillId="10" borderId="1" xfId="1" applyNumberFormat="1" applyFont="1" applyFill="1" applyBorder="1" applyAlignment="1">
      <alignment vertical="center" wrapText="1" readingOrder="1"/>
    </xf>
    <xf numFmtId="164" fontId="6" fillId="10" borderId="1" xfId="1" applyNumberFormat="1" applyFont="1" applyFill="1" applyBorder="1" applyAlignment="1">
      <alignment horizontal="right" vertical="center" wrapText="1" readingOrder="1"/>
    </xf>
    <xf numFmtId="0" fontId="2" fillId="10" borderId="1" xfId="1" applyNumberFormat="1" applyFont="1" applyFill="1" applyBorder="1" applyAlignment="1">
      <alignment horizontal="left" vertical="center" wrapText="1" readingOrder="1"/>
    </xf>
    <xf numFmtId="0" fontId="2" fillId="10" borderId="1" xfId="1" applyNumberFormat="1" applyFont="1" applyFill="1" applyBorder="1" applyAlignment="1">
      <alignment vertical="center" wrapText="1" readingOrder="1"/>
    </xf>
    <xf numFmtId="164" fontId="2" fillId="10" borderId="1" xfId="1" applyNumberFormat="1" applyFont="1" applyFill="1" applyBorder="1" applyAlignment="1">
      <alignment horizontal="right" vertical="center" wrapText="1" readingOrder="1"/>
    </xf>
    <xf numFmtId="164" fontId="5" fillId="11" borderId="1" xfId="1" applyNumberFormat="1" applyFont="1" applyFill="1" applyBorder="1" applyAlignment="1">
      <alignment horizontal="right" vertical="center" wrapText="1" readingOrder="1"/>
    </xf>
    <xf numFmtId="164" fontId="8" fillId="11" borderId="1" xfId="1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10" fillId="0" borderId="2" xfId="1" applyFont="1" applyBorder="1" applyAlignment="1">
      <alignment vertical="center" wrapText="1" readingOrder="1"/>
    </xf>
    <xf numFmtId="0" fontId="10" fillId="0" borderId="2" xfId="1" applyFont="1" applyBorder="1" applyAlignment="1">
      <alignment horizontal="right" vertical="center" wrapText="1" readingOrder="1"/>
    </xf>
    <xf numFmtId="0" fontId="11" fillId="2" borderId="2" xfId="1" applyFont="1" applyFill="1" applyBorder="1" applyAlignment="1">
      <alignment horizontal="left" vertical="center" wrapText="1" readingOrder="1"/>
    </xf>
    <xf numFmtId="0" fontId="11" fillId="2" borderId="2" xfId="1" applyFont="1" applyFill="1" applyBorder="1" applyAlignment="1">
      <alignment vertical="center" wrapText="1" readingOrder="1"/>
    </xf>
    <xf numFmtId="164" fontId="11" fillId="2" borderId="2" xfId="1" applyNumberFormat="1" applyFont="1" applyFill="1" applyBorder="1" applyAlignment="1">
      <alignment horizontal="right" vertical="center" wrapText="1" readingOrder="1"/>
    </xf>
    <xf numFmtId="0" fontId="11" fillId="12" borderId="2" xfId="1" applyFont="1" applyFill="1" applyBorder="1" applyAlignment="1">
      <alignment horizontal="left" vertical="center" wrapText="1" readingOrder="1"/>
    </xf>
    <xf numFmtId="0" fontId="11" fillId="12" borderId="2" xfId="1" applyFont="1" applyFill="1" applyBorder="1" applyAlignment="1">
      <alignment vertical="center" wrapText="1" readingOrder="1"/>
    </xf>
    <xf numFmtId="164" fontId="11" fillId="12" borderId="2" xfId="1" applyNumberFormat="1" applyFont="1" applyFill="1" applyBorder="1" applyAlignment="1">
      <alignment horizontal="right" vertical="center" wrapText="1" readingOrder="1"/>
    </xf>
    <xf numFmtId="0" fontId="11" fillId="13" borderId="2" xfId="1" applyFont="1" applyFill="1" applyBorder="1" applyAlignment="1">
      <alignment horizontal="left" vertical="center" wrapText="1" readingOrder="1"/>
    </xf>
    <xf numFmtId="0" fontId="11" fillId="13" borderId="2" xfId="1" applyFont="1" applyFill="1" applyBorder="1" applyAlignment="1">
      <alignment vertical="center" wrapText="1" readingOrder="1"/>
    </xf>
    <xf numFmtId="164" fontId="11" fillId="13" borderId="2" xfId="1" applyNumberFormat="1" applyFont="1" applyFill="1" applyBorder="1" applyAlignment="1">
      <alignment horizontal="right" vertical="center" wrapText="1" readingOrder="1"/>
    </xf>
    <xf numFmtId="0" fontId="12" fillId="7" borderId="2" xfId="1" applyFont="1" applyFill="1" applyBorder="1" applyAlignment="1">
      <alignment horizontal="left" vertical="center" wrapText="1" readingOrder="1"/>
    </xf>
    <xf numFmtId="0" fontId="12" fillId="7" borderId="2" xfId="1" applyFont="1" applyFill="1" applyBorder="1" applyAlignment="1">
      <alignment vertical="center" wrapText="1" readingOrder="1"/>
    </xf>
    <xf numFmtId="164" fontId="12" fillId="7" borderId="2" xfId="1" applyNumberFormat="1" applyFont="1" applyFill="1" applyBorder="1" applyAlignment="1">
      <alignment horizontal="right" vertical="center" wrapText="1" readingOrder="1"/>
    </xf>
    <xf numFmtId="0" fontId="12" fillId="8" borderId="2" xfId="1" applyFont="1" applyFill="1" applyBorder="1" applyAlignment="1">
      <alignment horizontal="left" vertical="center" wrapText="1" readingOrder="1"/>
    </xf>
    <xf numFmtId="0" fontId="12" fillId="8" borderId="2" xfId="1" applyFont="1" applyFill="1" applyBorder="1" applyAlignment="1">
      <alignment vertical="center" wrapText="1" readingOrder="1"/>
    </xf>
    <xf numFmtId="164" fontId="12" fillId="8" borderId="2" xfId="1" applyNumberFormat="1" applyFont="1" applyFill="1" applyBorder="1" applyAlignment="1">
      <alignment horizontal="right" vertical="center" wrapText="1" readingOrder="1"/>
    </xf>
    <xf numFmtId="0" fontId="12" fillId="9" borderId="2" xfId="1" applyFont="1" applyFill="1" applyBorder="1" applyAlignment="1">
      <alignment horizontal="left" vertical="center" wrapText="1" readingOrder="1"/>
    </xf>
    <xf numFmtId="0" fontId="12" fillId="9" borderId="2" xfId="1" applyFont="1" applyFill="1" applyBorder="1" applyAlignment="1">
      <alignment vertical="center" wrapText="1" readingOrder="1"/>
    </xf>
    <xf numFmtId="164" fontId="12" fillId="9" borderId="2" xfId="1" applyNumberFormat="1" applyFont="1" applyFill="1" applyBorder="1" applyAlignment="1">
      <alignment horizontal="right" vertical="center" wrapText="1" readingOrder="1"/>
    </xf>
    <xf numFmtId="0" fontId="12" fillId="10" borderId="2" xfId="1" applyFont="1" applyFill="1" applyBorder="1" applyAlignment="1">
      <alignment horizontal="left" vertical="center" wrapText="1" readingOrder="1"/>
    </xf>
    <xf numFmtId="0" fontId="12" fillId="10" borderId="2" xfId="1" applyFont="1" applyFill="1" applyBorder="1" applyAlignment="1">
      <alignment vertical="center" wrapText="1" readingOrder="1"/>
    </xf>
    <xf numFmtId="164" fontId="12" fillId="10" borderId="2" xfId="1" applyNumberFormat="1" applyFont="1" applyFill="1" applyBorder="1" applyAlignment="1">
      <alignment horizontal="right" vertical="center" wrapText="1" readingOrder="1"/>
    </xf>
    <xf numFmtId="0" fontId="10" fillId="10" borderId="2" xfId="1" applyFont="1" applyFill="1" applyBorder="1" applyAlignment="1">
      <alignment horizontal="left" vertical="center" wrapText="1" readingOrder="1"/>
    </xf>
    <xf numFmtId="0" fontId="10" fillId="10" borderId="2" xfId="1" applyFont="1" applyFill="1" applyBorder="1" applyAlignment="1">
      <alignment vertical="center" wrapText="1" readingOrder="1"/>
    </xf>
    <xf numFmtId="164" fontId="10" fillId="10" borderId="2" xfId="1" applyNumberFormat="1" applyFont="1" applyFill="1" applyBorder="1" applyAlignment="1">
      <alignment horizontal="right" vertical="center" wrapText="1" readingOrder="1"/>
    </xf>
    <xf numFmtId="164" fontId="2" fillId="9" borderId="2" xfId="1" applyNumberFormat="1" applyFont="1" applyFill="1" applyBorder="1" applyAlignment="1">
      <alignment horizontal="right" vertical="center" wrapText="1" readingOrder="1"/>
    </xf>
    <xf numFmtId="164" fontId="13" fillId="11" borderId="1" xfId="1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3" fillId="0" borderId="3" xfId="1" applyFont="1" applyBorder="1" applyAlignment="1">
      <alignment horizontal="center" vertical="top" wrapText="1" readingOrder="1"/>
    </xf>
    <xf numFmtId="0" fontId="9" fillId="10" borderId="4" xfId="0" applyFont="1" applyFill="1" applyBorder="1" applyAlignment="1"/>
    <xf numFmtId="0" fontId="1" fillId="0" borderId="4" xfId="0" applyFont="1" applyFill="1" applyBorder="1" applyAlignment="1"/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3" fillId="10" borderId="0" xfId="1" applyNumberFormat="1" applyFont="1" applyFill="1" applyBorder="1" applyAlignment="1">
      <alignment horizontal="center" vertical="top" wrapText="1" readingOrder="1"/>
    </xf>
    <xf numFmtId="0" fontId="1" fillId="10" borderId="0" xfId="0" applyFont="1" applyFill="1" applyBorder="1"/>
  </cellXfs>
  <cellStyles count="2">
    <cellStyle name="Normal" xfId="1"/>
    <cellStyle name="Obič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0080"/>
      <rgbColor rgb="000000CE"/>
      <rgbColor rgb="003535FF"/>
      <rgbColor rgb="009CA9FE"/>
      <rgbColor rgb="00C1C1FF"/>
      <rgbColor rgb="00E1E1FF"/>
      <rgbColor rgb="00FEDE01"/>
      <rgbColor rgb="00A3C9B9"/>
      <rgbColor rgb="005BADFF"/>
      <rgbColor rgb="0064CDFF"/>
      <rgbColor rgb="00B9E9FF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D14" sqref="D14"/>
    </sheetView>
  </sheetViews>
  <sheetFormatPr defaultRowHeight="15"/>
  <cols>
    <col min="2" max="2" width="13.85546875" customWidth="1"/>
    <col min="3" max="3" width="56.5703125" customWidth="1"/>
    <col min="4" max="4" width="17.42578125" customWidth="1"/>
    <col min="5" max="5" width="16.5703125" customWidth="1"/>
  </cols>
  <sheetData>
    <row r="1" spans="1:5" ht="39" customHeight="1">
      <c r="A1" s="67" t="s">
        <v>153</v>
      </c>
      <c r="B1" s="68"/>
      <c r="C1" s="68"/>
      <c r="D1" s="68"/>
      <c r="E1" s="69"/>
    </row>
    <row r="2" spans="1:5" ht="24">
      <c r="A2" s="37" t="s">
        <v>1</v>
      </c>
      <c r="B2" s="37" t="s">
        <v>2</v>
      </c>
      <c r="C2" s="37" t="s">
        <v>110</v>
      </c>
      <c r="D2" s="38" t="s">
        <v>151</v>
      </c>
      <c r="E2" s="38" t="s">
        <v>152</v>
      </c>
    </row>
    <row r="3" spans="1:5">
      <c r="A3" s="39" t="s">
        <v>0</v>
      </c>
      <c r="B3" s="39" t="s">
        <v>0</v>
      </c>
      <c r="C3" s="40" t="s">
        <v>111</v>
      </c>
      <c r="D3" s="41">
        <f>D4</f>
        <v>610180</v>
      </c>
      <c r="E3" s="41">
        <f t="shared" ref="E3:E8" si="0">D3/7.5345</f>
        <v>80984.803238436521</v>
      </c>
    </row>
    <row r="4" spans="1:5">
      <c r="A4" s="42" t="s">
        <v>112</v>
      </c>
      <c r="B4" s="42" t="s">
        <v>113</v>
      </c>
      <c r="C4" s="43" t="s">
        <v>114</v>
      </c>
      <c r="D4" s="44">
        <f>D5</f>
        <v>610180</v>
      </c>
      <c r="E4" s="44">
        <f t="shared" si="0"/>
        <v>80984.803238436521</v>
      </c>
    </row>
    <row r="5" spans="1:5">
      <c r="A5" s="45" t="s">
        <v>115</v>
      </c>
      <c r="B5" s="45" t="s">
        <v>116</v>
      </c>
      <c r="C5" s="46" t="s">
        <v>117</v>
      </c>
      <c r="D5" s="47">
        <f>D6+D11+D16+D24</f>
        <v>610180</v>
      </c>
      <c r="E5" s="47">
        <f t="shared" si="0"/>
        <v>80984.803238436521</v>
      </c>
    </row>
    <row r="6" spans="1:5">
      <c r="A6" s="48" t="s">
        <v>17</v>
      </c>
      <c r="B6" s="48" t="s">
        <v>18</v>
      </c>
      <c r="C6" s="49" t="s">
        <v>19</v>
      </c>
      <c r="D6" s="50">
        <f>D10</f>
        <v>460000</v>
      </c>
      <c r="E6" s="50">
        <f t="shared" si="0"/>
        <v>61052.491870727979</v>
      </c>
    </row>
    <row r="7" spans="1:5">
      <c r="A7" s="51" t="s">
        <v>20</v>
      </c>
      <c r="B7" s="51" t="s">
        <v>21</v>
      </c>
      <c r="C7" s="52" t="s">
        <v>7</v>
      </c>
      <c r="D7" s="53">
        <f>D10</f>
        <v>460000</v>
      </c>
      <c r="E7" s="53">
        <f t="shared" si="0"/>
        <v>61052.491870727979</v>
      </c>
    </row>
    <row r="8" spans="1:5">
      <c r="A8" s="54" t="s">
        <v>0</v>
      </c>
      <c r="B8" s="54" t="s">
        <v>118</v>
      </c>
      <c r="C8" s="55" t="s">
        <v>119</v>
      </c>
      <c r="D8" s="56">
        <v>460000</v>
      </c>
      <c r="E8" s="56">
        <f t="shared" si="0"/>
        <v>61052.491870727979</v>
      </c>
    </row>
    <row r="9" spans="1:5">
      <c r="A9" s="57" t="s">
        <v>0</v>
      </c>
      <c r="B9" s="57" t="s">
        <v>120</v>
      </c>
      <c r="C9" s="58" t="s">
        <v>121</v>
      </c>
      <c r="D9" s="59">
        <v>460000</v>
      </c>
      <c r="E9" s="56">
        <f t="shared" ref="E9:E10" si="1">D9/7.5345</f>
        <v>61052.491870727979</v>
      </c>
    </row>
    <row r="10" spans="1:5">
      <c r="A10" s="60" t="s">
        <v>122</v>
      </c>
      <c r="B10" s="60" t="s">
        <v>123</v>
      </c>
      <c r="C10" s="61" t="s">
        <v>124</v>
      </c>
      <c r="D10" s="62">
        <v>460000</v>
      </c>
      <c r="E10" s="63">
        <f t="shared" si="1"/>
        <v>61052.491870727979</v>
      </c>
    </row>
    <row r="11" spans="1:5">
      <c r="A11" s="48" t="s">
        <v>17</v>
      </c>
      <c r="B11" s="48" t="s">
        <v>72</v>
      </c>
      <c r="C11" s="49" t="s">
        <v>73</v>
      </c>
      <c r="D11" s="50">
        <f>D15</f>
        <v>6180</v>
      </c>
      <c r="E11" s="50">
        <f>D11/7.5345</f>
        <v>820.22695600238899</v>
      </c>
    </row>
    <row r="12" spans="1:5">
      <c r="A12" s="51" t="s">
        <v>20</v>
      </c>
      <c r="B12" s="51" t="s">
        <v>21</v>
      </c>
      <c r="C12" s="52" t="s">
        <v>7</v>
      </c>
      <c r="D12" s="53">
        <v>6180</v>
      </c>
      <c r="E12" s="53">
        <f>D12/7.5345</f>
        <v>820.22695600238899</v>
      </c>
    </row>
    <row r="13" spans="1:5">
      <c r="A13" s="54" t="s">
        <v>0</v>
      </c>
      <c r="B13" s="54" t="s">
        <v>118</v>
      </c>
      <c r="C13" s="55" t="s">
        <v>119</v>
      </c>
      <c r="D13" s="56">
        <v>6180</v>
      </c>
      <c r="E13" s="56">
        <f>D13/7.5345</f>
        <v>820.22695600238899</v>
      </c>
    </row>
    <row r="14" spans="1:5" ht="24">
      <c r="A14" s="57" t="s">
        <v>0</v>
      </c>
      <c r="B14" s="57" t="s">
        <v>125</v>
      </c>
      <c r="C14" s="58" t="s">
        <v>126</v>
      </c>
      <c r="D14" s="59">
        <v>6180</v>
      </c>
      <c r="E14" s="56">
        <f t="shared" ref="E14:E15" si="2">D14/7.5345</f>
        <v>820.22695600238899</v>
      </c>
    </row>
    <row r="15" spans="1:5">
      <c r="A15" s="60" t="s">
        <v>127</v>
      </c>
      <c r="B15" s="60" t="s">
        <v>128</v>
      </c>
      <c r="C15" s="61" t="s">
        <v>129</v>
      </c>
      <c r="D15" s="62">
        <v>6180</v>
      </c>
      <c r="E15" s="63">
        <f t="shared" si="2"/>
        <v>820.22695600238899</v>
      </c>
    </row>
    <row r="16" spans="1:5">
      <c r="A16" s="48" t="s">
        <v>17</v>
      </c>
      <c r="B16" s="48" t="s">
        <v>75</v>
      </c>
      <c r="C16" s="49" t="s">
        <v>76</v>
      </c>
      <c r="D16" s="50">
        <f>D20+D23</f>
        <v>3000</v>
      </c>
      <c r="E16" s="50">
        <f>D16/7.5345</f>
        <v>398.16842524387812</v>
      </c>
    </row>
    <row r="17" spans="1:5">
      <c r="A17" s="51" t="s">
        <v>20</v>
      </c>
      <c r="B17" s="51" t="s">
        <v>21</v>
      </c>
      <c r="C17" s="52" t="s">
        <v>7</v>
      </c>
      <c r="D17" s="53">
        <v>3000</v>
      </c>
      <c r="E17" s="53">
        <f>D17/7.5345</f>
        <v>398.16842524387812</v>
      </c>
    </row>
    <row r="18" spans="1:5">
      <c r="A18" s="54" t="s">
        <v>0</v>
      </c>
      <c r="B18" s="54" t="s">
        <v>118</v>
      </c>
      <c r="C18" s="55" t="s">
        <v>119</v>
      </c>
      <c r="D18" s="56">
        <v>3000</v>
      </c>
      <c r="E18" s="56">
        <f>D18/7.5345</f>
        <v>398.16842524387812</v>
      </c>
    </row>
    <row r="19" spans="1:5" ht="24">
      <c r="A19" s="57" t="s">
        <v>0</v>
      </c>
      <c r="B19" s="57" t="s">
        <v>130</v>
      </c>
      <c r="C19" s="58" t="s">
        <v>131</v>
      </c>
      <c r="D19" s="59">
        <v>3000</v>
      </c>
      <c r="E19" s="56">
        <f t="shared" ref="E19:E20" si="3">D19/7.5345</f>
        <v>398.16842524387812</v>
      </c>
    </row>
    <row r="20" spans="1:5">
      <c r="A20" s="60" t="s">
        <v>132</v>
      </c>
      <c r="B20" s="60" t="s">
        <v>133</v>
      </c>
      <c r="C20" s="61" t="s">
        <v>134</v>
      </c>
      <c r="D20" s="62">
        <v>3000</v>
      </c>
      <c r="E20" s="63">
        <f t="shared" si="3"/>
        <v>398.16842524387812</v>
      </c>
    </row>
    <row r="21" spans="1:5">
      <c r="A21" s="54" t="s">
        <v>0</v>
      </c>
      <c r="B21" s="54" t="s">
        <v>135</v>
      </c>
      <c r="C21" s="55" t="s">
        <v>136</v>
      </c>
      <c r="D21" s="56">
        <v>0</v>
      </c>
      <c r="E21" s="56">
        <v>0</v>
      </c>
    </row>
    <row r="22" spans="1:5">
      <c r="A22" s="57" t="s">
        <v>0</v>
      </c>
      <c r="B22" s="57" t="s">
        <v>137</v>
      </c>
      <c r="C22" s="58" t="s">
        <v>138</v>
      </c>
      <c r="D22" s="59">
        <v>0</v>
      </c>
      <c r="E22" s="59">
        <v>0</v>
      </c>
    </row>
    <row r="23" spans="1:5">
      <c r="A23" s="60" t="s">
        <v>139</v>
      </c>
      <c r="B23" s="60" t="s">
        <v>140</v>
      </c>
      <c r="C23" s="61" t="s">
        <v>141</v>
      </c>
      <c r="D23" s="62">
        <v>0</v>
      </c>
      <c r="E23" s="62">
        <v>0</v>
      </c>
    </row>
    <row r="24" spans="1:5">
      <c r="A24" s="48" t="s">
        <v>17</v>
      </c>
      <c r="B24" s="48" t="s">
        <v>81</v>
      </c>
      <c r="C24" s="49" t="s">
        <v>82</v>
      </c>
      <c r="D24" s="50">
        <f>D28+D29</f>
        <v>141000</v>
      </c>
      <c r="E24" s="50">
        <f>D24/7.5345</f>
        <v>18713.915986462274</v>
      </c>
    </row>
    <row r="25" spans="1:5">
      <c r="A25" s="51" t="s">
        <v>20</v>
      </c>
      <c r="B25" s="51" t="s">
        <v>21</v>
      </c>
      <c r="C25" s="52" t="s">
        <v>7</v>
      </c>
      <c r="D25" s="53">
        <f>D26</f>
        <v>141000</v>
      </c>
      <c r="E25" s="53">
        <f>D25/7.5345</f>
        <v>18713.915986462274</v>
      </c>
    </row>
    <row r="26" spans="1:5">
      <c r="A26" s="54" t="s">
        <v>0</v>
      </c>
      <c r="B26" s="54" t="s">
        <v>118</v>
      </c>
      <c r="C26" s="55" t="s">
        <v>119</v>
      </c>
      <c r="D26" s="56">
        <f>D27</f>
        <v>141000</v>
      </c>
      <c r="E26" s="56">
        <f>D26/7.5345</f>
        <v>18713.915986462274</v>
      </c>
    </row>
    <row r="27" spans="1:5">
      <c r="A27" s="57" t="s">
        <v>0</v>
      </c>
      <c r="B27" s="57" t="s">
        <v>142</v>
      </c>
      <c r="C27" s="58" t="s">
        <v>143</v>
      </c>
      <c r="D27" s="59">
        <f>D28+D29</f>
        <v>141000</v>
      </c>
      <c r="E27" s="56">
        <f t="shared" ref="E27:E29" si="4">D27/7.5345</f>
        <v>18713.915986462274</v>
      </c>
    </row>
    <row r="28" spans="1:5">
      <c r="A28" s="60" t="s">
        <v>144</v>
      </c>
      <c r="B28" s="60" t="s">
        <v>145</v>
      </c>
      <c r="C28" s="61" t="s">
        <v>146</v>
      </c>
      <c r="D28" s="62">
        <v>24000</v>
      </c>
      <c r="E28" s="63">
        <f t="shared" si="4"/>
        <v>3185.3474019510249</v>
      </c>
    </row>
    <row r="29" spans="1:5" ht="24">
      <c r="A29" s="60" t="s">
        <v>147</v>
      </c>
      <c r="B29" s="60" t="s">
        <v>148</v>
      </c>
      <c r="C29" s="61" t="s">
        <v>149</v>
      </c>
      <c r="D29" s="62">
        <v>117000</v>
      </c>
      <c r="E29" s="63">
        <f t="shared" si="4"/>
        <v>15528.568584511248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7"/>
  <sheetViews>
    <sheetView showGridLines="0" tabSelected="1" workbookViewId="0">
      <selection activeCell="V3" sqref="V3"/>
    </sheetView>
  </sheetViews>
  <sheetFormatPr defaultRowHeight="15"/>
  <cols>
    <col min="1" max="1" width="12.140625" customWidth="1"/>
    <col min="2" max="2" width="14.85546875" customWidth="1"/>
    <col min="3" max="3" width="52.5703125" customWidth="1"/>
    <col min="4" max="5" width="27.140625" customWidth="1"/>
    <col min="6" max="6" width="1.28515625" customWidth="1"/>
    <col min="7" max="7" width="0" hidden="1" customWidth="1"/>
    <col min="8" max="8" width="0.5703125" customWidth="1"/>
  </cols>
  <sheetData>
    <row r="1" spans="1:13" ht="12.75" customHeight="1">
      <c r="A1" s="70" t="s">
        <v>104</v>
      </c>
      <c r="B1" s="71"/>
      <c r="C1" s="71"/>
      <c r="F1" s="35"/>
    </row>
    <row r="2" spans="1:13" ht="1.35" customHeight="1"/>
    <row r="3" spans="1:13" ht="12.75" customHeight="1">
      <c r="A3" s="70" t="s">
        <v>0</v>
      </c>
      <c r="B3" s="71"/>
      <c r="C3" s="71"/>
      <c r="F3" s="35"/>
    </row>
    <row r="4" spans="1:13" ht="1.35" customHeight="1"/>
    <row r="5" spans="1:13" ht="12.75" customHeight="1">
      <c r="A5" s="70" t="s">
        <v>105</v>
      </c>
      <c r="B5" s="71"/>
      <c r="C5" s="71"/>
      <c r="D5" s="71"/>
      <c r="E5" s="71"/>
      <c r="F5" s="71"/>
    </row>
    <row r="6" spans="1:13" ht="1.35" customHeight="1"/>
    <row r="7" spans="1:13" ht="12.75" customHeight="1">
      <c r="A7" s="70" t="s">
        <v>109</v>
      </c>
      <c r="B7" s="71"/>
      <c r="C7" s="71"/>
      <c r="D7" s="71"/>
      <c r="E7" s="71"/>
      <c r="F7" s="71"/>
    </row>
    <row r="8" spans="1:13" ht="1.35" customHeight="1"/>
    <row r="9" spans="1:13" ht="12.75" customHeight="1">
      <c r="A9" s="70" t="s">
        <v>106</v>
      </c>
      <c r="B9" s="71"/>
      <c r="C9" s="71"/>
      <c r="D9" s="71"/>
      <c r="E9" s="71"/>
      <c r="F9" s="71"/>
    </row>
    <row r="10" spans="1:13" ht="15.6" customHeight="1">
      <c r="A10" s="66" t="s">
        <v>164</v>
      </c>
      <c r="B10" s="66" t="s">
        <v>163</v>
      </c>
    </row>
    <row r="11" spans="1:13" ht="19.899999999999999" customHeight="1">
      <c r="A11" s="73" t="s">
        <v>150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ht="1.5" customHeight="1"/>
    <row r="13" spans="1:13" ht="14.1" customHeight="1">
      <c r="A13" s="72"/>
      <c r="B13" s="71"/>
      <c r="C13" s="71"/>
      <c r="D13" s="71"/>
      <c r="E13" s="71"/>
      <c r="F13" s="71"/>
    </row>
    <row r="14" spans="1:13" ht="31.35" customHeight="1"/>
    <row r="15" spans="1:13">
      <c r="A15" s="1" t="s">
        <v>1</v>
      </c>
      <c r="B15" s="1" t="s">
        <v>2</v>
      </c>
      <c r="C15" s="1" t="s">
        <v>3</v>
      </c>
      <c r="D15" s="2" t="s">
        <v>107</v>
      </c>
      <c r="E15" s="2" t="s">
        <v>108</v>
      </c>
    </row>
    <row r="16" spans="1:13">
      <c r="A16" s="3" t="s">
        <v>0</v>
      </c>
      <c r="B16" s="3" t="s">
        <v>0</v>
      </c>
      <c r="C16" s="4" t="s">
        <v>4</v>
      </c>
      <c r="D16" s="5">
        <v>610180</v>
      </c>
      <c r="E16" s="5">
        <f>D16/7.5345</f>
        <v>80984.803238436521</v>
      </c>
    </row>
    <row r="17" spans="1:5" ht="24">
      <c r="A17" s="6" t="s">
        <v>5</v>
      </c>
      <c r="B17" s="6" t="s">
        <v>6</v>
      </c>
      <c r="C17" s="7" t="s">
        <v>7</v>
      </c>
      <c r="D17" s="8">
        <v>610180</v>
      </c>
      <c r="E17" s="8">
        <f t="shared" ref="E17:E81" si="0">D17/7.5345</f>
        <v>80984.803238436521</v>
      </c>
    </row>
    <row r="18" spans="1:5" ht="24">
      <c r="A18" s="9" t="s">
        <v>8</v>
      </c>
      <c r="B18" s="9" t="s">
        <v>9</v>
      </c>
      <c r="C18" s="10" t="s">
        <v>10</v>
      </c>
      <c r="D18" s="11">
        <v>610180</v>
      </c>
      <c r="E18" s="11">
        <f t="shared" si="0"/>
        <v>80984.803238436521</v>
      </c>
    </row>
    <row r="19" spans="1:5">
      <c r="A19" s="12" t="s">
        <v>11</v>
      </c>
      <c r="B19" s="12" t="s">
        <v>12</v>
      </c>
      <c r="C19" s="13" t="s">
        <v>13</v>
      </c>
      <c r="D19" s="14">
        <v>610180</v>
      </c>
      <c r="E19" s="14">
        <f t="shared" si="0"/>
        <v>80984.803238436521</v>
      </c>
    </row>
    <row r="20" spans="1:5">
      <c r="A20" s="15" t="s">
        <v>14</v>
      </c>
      <c r="B20" s="15" t="s">
        <v>15</v>
      </c>
      <c r="C20" s="16" t="s">
        <v>16</v>
      </c>
      <c r="D20" s="17"/>
      <c r="E20" s="17"/>
    </row>
    <row r="21" spans="1:5">
      <c r="A21" s="18" t="s">
        <v>17</v>
      </c>
      <c r="B21" s="18" t="s">
        <v>18</v>
      </c>
      <c r="C21" s="19" t="s">
        <v>19</v>
      </c>
      <c r="D21" s="20">
        <v>460000</v>
      </c>
      <c r="E21" s="20">
        <f t="shared" si="0"/>
        <v>61052.491870727979</v>
      </c>
    </row>
    <row r="22" spans="1:5">
      <c r="A22" s="21" t="s">
        <v>20</v>
      </c>
      <c r="B22" s="21" t="s">
        <v>21</v>
      </c>
      <c r="C22" s="22" t="s">
        <v>7</v>
      </c>
      <c r="D22" s="23"/>
      <c r="E22" s="23">
        <f t="shared" si="0"/>
        <v>0</v>
      </c>
    </row>
    <row r="23" spans="1:5">
      <c r="A23" s="24" t="s">
        <v>0</v>
      </c>
      <c r="B23" s="24" t="s">
        <v>22</v>
      </c>
      <c r="C23" s="25" t="s">
        <v>23</v>
      </c>
      <c r="D23" s="26">
        <v>398000</v>
      </c>
      <c r="E23" s="34">
        <f t="shared" si="0"/>
        <v>52823.677749021168</v>
      </c>
    </row>
    <row r="24" spans="1:5">
      <c r="A24" s="27" t="s">
        <v>0</v>
      </c>
      <c r="B24" s="27" t="s">
        <v>24</v>
      </c>
      <c r="C24" s="28" t="s">
        <v>25</v>
      </c>
      <c r="D24" s="29">
        <v>349320</v>
      </c>
      <c r="E24" s="34">
        <f t="shared" si="0"/>
        <v>46362.731435397167</v>
      </c>
    </row>
    <row r="25" spans="1:5">
      <c r="A25" s="30" t="s">
        <v>26</v>
      </c>
      <c r="B25" s="30" t="s">
        <v>27</v>
      </c>
      <c r="C25" s="31" t="s">
        <v>28</v>
      </c>
      <c r="D25" s="32">
        <v>286920</v>
      </c>
      <c r="E25" s="34">
        <f t="shared" si="0"/>
        <v>38080.828190324508</v>
      </c>
    </row>
    <row r="26" spans="1:5">
      <c r="A26" s="30" t="s">
        <v>29</v>
      </c>
      <c r="B26" s="30" t="s">
        <v>30</v>
      </c>
      <c r="C26" s="31" t="s">
        <v>31</v>
      </c>
      <c r="D26" s="32">
        <v>7400</v>
      </c>
      <c r="E26" s="34">
        <f t="shared" si="0"/>
        <v>982.14878226823271</v>
      </c>
    </row>
    <row r="27" spans="1:5">
      <c r="A27" s="30" t="s">
        <v>32</v>
      </c>
      <c r="B27" s="30" t="s">
        <v>33</v>
      </c>
      <c r="C27" s="31" t="s">
        <v>34</v>
      </c>
      <c r="D27" s="32">
        <v>55000</v>
      </c>
      <c r="E27" s="34">
        <f t="shared" si="0"/>
        <v>7299.7544628044325</v>
      </c>
    </row>
    <row r="28" spans="1:5">
      <c r="A28" s="27" t="s">
        <v>0</v>
      </c>
      <c r="B28" s="27" t="s">
        <v>35</v>
      </c>
      <c r="C28" s="28" t="s">
        <v>36</v>
      </c>
      <c r="D28" s="29">
        <v>46680</v>
      </c>
      <c r="E28" s="34">
        <f t="shared" si="0"/>
        <v>6195.5006967947438</v>
      </c>
    </row>
    <row r="29" spans="1:5">
      <c r="A29" s="30" t="s">
        <v>37</v>
      </c>
      <c r="B29" s="30" t="s">
        <v>38</v>
      </c>
      <c r="C29" s="31" t="s">
        <v>39</v>
      </c>
      <c r="D29" s="32">
        <v>12000</v>
      </c>
      <c r="E29" s="34">
        <f t="shared" si="0"/>
        <v>1592.6737009755125</v>
      </c>
    </row>
    <row r="30" spans="1:5">
      <c r="A30" s="30" t="s">
        <v>40</v>
      </c>
      <c r="B30" s="30" t="s">
        <v>38</v>
      </c>
      <c r="C30" s="31" t="s">
        <v>41</v>
      </c>
      <c r="D30" s="32">
        <v>1000</v>
      </c>
      <c r="E30" s="34">
        <f t="shared" si="0"/>
        <v>132.72280841462606</v>
      </c>
    </row>
    <row r="31" spans="1:5">
      <c r="A31" s="30" t="s">
        <v>42</v>
      </c>
      <c r="B31" s="30" t="s">
        <v>43</v>
      </c>
      <c r="C31" s="31" t="s">
        <v>44</v>
      </c>
      <c r="D31" s="32">
        <v>5000</v>
      </c>
      <c r="E31" s="34">
        <f t="shared" si="0"/>
        <v>663.61404207313024</v>
      </c>
    </row>
    <row r="32" spans="1:5">
      <c r="A32" s="30" t="s">
        <v>45</v>
      </c>
      <c r="B32" s="30" t="s">
        <v>43</v>
      </c>
      <c r="C32" s="31" t="s">
        <v>46</v>
      </c>
      <c r="D32" s="32">
        <v>1500</v>
      </c>
      <c r="E32" s="34">
        <f t="shared" si="0"/>
        <v>199.08421262193906</v>
      </c>
    </row>
    <row r="33" spans="1:15">
      <c r="A33" s="30" t="s">
        <v>47</v>
      </c>
      <c r="B33" s="30" t="s">
        <v>48</v>
      </c>
      <c r="C33" s="31" t="s">
        <v>49</v>
      </c>
      <c r="D33" s="32">
        <v>18250</v>
      </c>
      <c r="E33" s="34">
        <f t="shared" si="0"/>
        <v>2422.1912535669253</v>
      </c>
    </row>
    <row r="34" spans="1:15">
      <c r="A34" s="30" t="s">
        <v>50</v>
      </c>
      <c r="B34" s="30" t="s">
        <v>48</v>
      </c>
      <c r="C34" s="31" t="s">
        <v>51</v>
      </c>
      <c r="D34" s="32">
        <v>2500</v>
      </c>
      <c r="E34" s="34">
        <f t="shared" si="0"/>
        <v>331.80702103656512</v>
      </c>
    </row>
    <row r="35" spans="1:15">
      <c r="A35" s="30" t="s">
        <v>52</v>
      </c>
      <c r="B35" s="30" t="s">
        <v>48</v>
      </c>
      <c r="C35" s="31" t="s">
        <v>53</v>
      </c>
      <c r="D35" s="32">
        <v>4500</v>
      </c>
      <c r="E35" s="34">
        <f t="shared" si="0"/>
        <v>597.25263786581718</v>
      </c>
    </row>
    <row r="36" spans="1:15">
      <c r="A36" s="30" t="s">
        <v>54</v>
      </c>
      <c r="B36" s="30" t="s">
        <v>55</v>
      </c>
      <c r="C36" s="31" t="s">
        <v>56</v>
      </c>
      <c r="D36" s="32">
        <v>1680</v>
      </c>
      <c r="E36" s="34">
        <f t="shared" si="0"/>
        <v>222.97431813657175</v>
      </c>
    </row>
    <row r="37" spans="1:15">
      <c r="A37" s="30" t="s">
        <v>57</v>
      </c>
      <c r="B37" s="30" t="s">
        <v>55</v>
      </c>
      <c r="C37" s="31" t="s">
        <v>58</v>
      </c>
      <c r="D37" s="32" t="s">
        <v>158</v>
      </c>
      <c r="E37" s="34" t="e">
        <f t="shared" si="0"/>
        <v>#VALUE!</v>
      </c>
    </row>
    <row r="38" spans="1:15">
      <c r="A38" s="27" t="s">
        <v>0</v>
      </c>
      <c r="B38" s="27" t="s">
        <v>59</v>
      </c>
      <c r="C38" s="28" t="s">
        <v>60</v>
      </c>
      <c r="D38" s="29">
        <v>2000</v>
      </c>
      <c r="E38" s="34">
        <f t="shared" si="0"/>
        <v>265.44561682925212</v>
      </c>
    </row>
    <row r="39" spans="1:15">
      <c r="A39" s="30" t="s">
        <v>61</v>
      </c>
      <c r="B39" s="30" t="s">
        <v>62</v>
      </c>
      <c r="C39" s="31" t="s">
        <v>63</v>
      </c>
      <c r="D39" s="32">
        <v>2000</v>
      </c>
      <c r="E39" s="34">
        <f t="shared" si="0"/>
        <v>265.44561682925212</v>
      </c>
    </row>
    <row r="40" spans="1:15">
      <c r="A40" s="24" t="s">
        <v>0</v>
      </c>
      <c r="B40" s="24" t="s">
        <v>64</v>
      </c>
      <c r="C40" s="25" t="s">
        <v>65</v>
      </c>
      <c r="D40" s="26">
        <v>10000</v>
      </c>
      <c r="E40" s="34">
        <f t="shared" si="0"/>
        <v>1327.2280841462605</v>
      </c>
    </row>
    <row r="41" spans="1:15">
      <c r="A41" s="27" t="s">
        <v>0</v>
      </c>
      <c r="B41" s="27" t="s">
        <v>66</v>
      </c>
      <c r="C41" s="28" t="s">
        <v>67</v>
      </c>
      <c r="D41" s="29">
        <v>10000</v>
      </c>
      <c r="E41" s="34">
        <f t="shared" si="0"/>
        <v>1327.2280841462605</v>
      </c>
    </row>
    <row r="42" spans="1:15">
      <c r="A42" s="30" t="s">
        <v>68</v>
      </c>
      <c r="B42" s="30" t="s">
        <v>69</v>
      </c>
      <c r="C42" s="31" t="s">
        <v>70</v>
      </c>
      <c r="D42" s="32">
        <v>10000</v>
      </c>
      <c r="E42" s="34">
        <f t="shared" si="0"/>
        <v>1327.2280841462605</v>
      </c>
    </row>
    <row r="43" spans="1:15">
      <c r="A43" s="30" t="s">
        <v>71</v>
      </c>
      <c r="B43" s="30" t="s">
        <v>69</v>
      </c>
      <c r="C43" s="31" t="s">
        <v>70</v>
      </c>
      <c r="D43" s="32">
        <v>10000</v>
      </c>
      <c r="E43" s="34">
        <f t="shared" si="0"/>
        <v>1327.2280841462605</v>
      </c>
      <c r="O43" s="65" t="s">
        <v>160</v>
      </c>
    </row>
    <row r="44" spans="1:15">
      <c r="A44" s="18" t="s">
        <v>17</v>
      </c>
      <c r="B44" s="18" t="s">
        <v>72</v>
      </c>
      <c r="C44" s="19" t="s">
        <v>73</v>
      </c>
      <c r="D44" s="20">
        <v>5180</v>
      </c>
      <c r="E44" s="20">
        <f t="shared" si="0"/>
        <v>687.50414758776287</v>
      </c>
    </row>
    <row r="45" spans="1:15">
      <c r="A45" s="21" t="s">
        <v>20</v>
      </c>
      <c r="B45" s="21" t="s">
        <v>21</v>
      </c>
      <c r="C45" s="22" t="s">
        <v>7</v>
      </c>
      <c r="D45" s="23">
        <v>5180</v>
      </c>
      <c r="E45" s="23">
        <f t="shared" si="0"/>
        <v>687.50414758776287</v>
      </c>
    </row>
    <row r="46" spans="1:15">
      <c r="A46" s="24" t="s">
        <v>0</v>
      </c>
      <c r="B46" s="24" t="s">
        <v>64</v>
      </c>
      <c r="C46" s="25" t="s">
        <v>65</v>
      </c>
      <c r="D46" s="26">
        <v>5180</v>
      </c>
      <c r="E46" s="34">
        <f t="shared" si="0"/>
        <v>687.50414758776287</v>
      </c>
    </row>
    <row r="47" spans="1:15">
      <c r="A47" s="27" t="s">
        <v>0</v>
      </c>
      <c r="B47" s="27" t="s">
        <v>66</v>
      </c>
      <c r="C47" s="28" t="s">
        <v>67</v>
      </c>
      <c r="D47" s="29">
        <v>5180</v>
      </c>
      <c r="E47" s="34">
        <f t="shared" si="0"/>
        <v>687.50414758776287</v>
      </c>
    </row>
    <row r="48" spans="1:15">
      <c r="A48" s="30" t="s">
        <v>74</v>
      </c>
      <c r="B48" s="30" t="s">
        <v>69</v>
      </c>
      <c r="C48" s="31" t="s">
        <v>70</v>
      </c>
      <c r="D48" s="32">
        <v>5180</v>
      </c>
      <c r="E48" s="34">
        <f t="shared" si="0"/>
        <v>687.50414758776287</v>
      </c>
    </row>
    <row r="49" spans="1:5">
      <c r="A49" s="18" t="s">
        <v>17</v>
      </c>
      <c r="B49" s="18" t="s">
        <v>75</v>
      </c>
      <c r="C49" s="19" t="s">
        <v>76</v>
      </c>
      <c r="D49" s="20">
        <v>3000</v>
      </c>
      <c r="E49" s="20">
        <f t="shared" si="0"/>
        <v>398.16842524387812</v>
      </c>
    </row>
    <row r="50" spans="1:5">
      <c r="A50" s="21" t="s">
        <v>20</v>
      </c>
      <c r="B50" s="21" t="s">
        <v>21</v>
      </c>
      <c r="C50" s="22" t="s">
        <v>7</v>
      </c>
      <c r="D50" s="23">
        <v>3000</v>
      </c>
      <c r="E50" s="23">
        <f t="shared" si="0"/>
        <v>398.16842524387812</v>
      </c>
    </row>
    <row r="51" spans="1:5">
      <c r="A51" s="24" t="s">
        <v>0</v>
      </c>
      <c r="B51" s="24" t="s">
        <v>22</v>
      </c>
      <c r="C51" s="25" t="s">
        <v>23</v>
      </c>
      <c r="D51" s="26">
        <v>3000</v>
      </c>
      <c r="E51" s="33">
        <f t="shared" si="0"/>
        <v>398.16842524387812</v>
      </c>
    </row>
    <row r="52" spans="1:5">
      <c r="A52" s="27" t="s">
        <v>0</v>
      </c>
      <c r="B52" s="27" t="s">
        <v>35</v>
      </c>
      <c r="C52" s="28" t="s">
        <v>36</v>
      </c>
      <c r="D52" s="29">
        <v>3000</v>
      </c>
      <c r="E52" s="33">
        <f t="shared" si="0"/>
        <v>398.16842524387812</v>
      </c>
    </row>
    <row r="53" spans="1:5">
      <c r="A53" s="30" t="s">
        <v>77</v>
      </c>
      <c r="B53" s="30" t="s">
        <v>43</v>
      </c>
      <c r="C53" s="31" t="s">
        <v>78</v>
      </c>
      <c r="D53" s="32">
        <v>2500</v>
      </c>
      <c r="E53" s="33">
        <f t="shared" si="0"/>
        <v>331.80702103656512</v>
      </c>
    </row>
    <row r="54" spans="1:5">
      <c r="A54" s="30" t="s">
        <v>79</v>
      </c>
      <c r="B54" s="30" t="s">
        <v>48</v>
      </c>
      <c r="C54" s="31" t="s">
        <v>80</v>
      </c>
      <c r="D54" s="32">
        <v>500</v>
      </c>
      <c r="E54" s="33">
        <f t="shared" si="0"/>
        <v>66.361404207313029</v>
      </c>
    </row>
    <row r="55" spans="1:5" ht="24">
      <c r="A55" s="18" t="s">
        <v>17</v>
      </c>
      <c r="B55" s="18" t="s">
        <v>81</v>
      </c>
      <c r="C55" s="19" t="s">
        <v>157</v>
      </c>
      <c r="D55" s="20">
        <v>7000</v>
      </c>
      <c r="E55" s="20">
        <f t="shared" si="0"/>
        <v>929.05965890238235</v>
      </c>
    </row>
    <row r="56" spans="1:5">
      <c r="A56" s="21" t="s">
        <v>20</v>
      </c>
      <c r="B56" s="21" t="s">
        <v>21</v>
      </c>
      <c r="C56" s="22" t="s">
        <v>7</v>
      </c>
      <c r="D56" s="23">
        <v>7000</v>
      </c>
      <c r="E56" s="23">
        <f t="shared" si="0"/>
        <v>929.05965890238235</v>
      </c>
    </row>
    <row r="57" spans="1:5">
      <c r="A57" s="24" t="s">
        <v>0</v>
      </c>
      <c r="B57" s="24" t="s">
        <v>64</v>
      </c>
      <c r="C57" s="25" t="s">
        <v>65</v>
      </c>
      <c r="D57" s="26">
        <v>7000</v>
      </c>
      <c r="E57" s="33">
        <f t="shared" si="0"/>
        <v>929.05965890238235</v>
      </c>
    </row>
    <row r="58" spans="1:5">
      <c r="A58" s="27" t="s">
        <v>0</v>
      </c>
      <c r="B58" s="27" t="s">
        <v>66</v>
      </c>
      <c r="C58" s="28" t="s">
        <v>67</v>
      </c>
      <c r="D58" s="29">
        <f>D59+D60</f>
        <v>7000</v>
      </c>
      <c r="E58" s="33">
        <f t="shared" si="0"/>
        <v>929.05965890238235</v>
      </c>
    </row>
    <row r="59" spans="1:5" s="36" customFormat="1">
      <c r="A59" s="27"/>
      <c r="B59" s="30">
        <v>422</v>
      </c>
      <c r="C59" s="31" t="s">
        <v>156</v>
      </c>
      <c r="D59" s="32">
        <v>7000</v>
      </c>
      <c r="E59" s="64"/>
    </row>
    <row r="60" spans="1:5">
      <c r="A60" s="30"/>
      <c r="B60" s="30">
        <v>421</v>
      </c>
      <c r="C60" s="31" t="s">
        <v>70</v>
      </c>
      <c r="D60" s="32">
        <v>0</v>
      </c>
      <c r="E60" s="33">
        <f t="shared" si="0"/>
        <v>0</v>
      </c>
    </row>
    <row r="61" spans="1:5">
      <c r="A61" s="15" t="s">
        <v>14</v>
      </c>
      <c r="B61" s="15" t="s">
        <v>83</v>
      </c>
      <c r="C61" s="16" t="s">
        <v>84</v>
      </c>
      <c r="D61" s="17">
        <v>22000</v>
      </c>
      <c r="E61" s="17">
        <f t="shared" si="0"/>
        <v>2919.9017851217732</v>
      </c>
    </row>
    <row r="62" spans="1:5">
      <c r="A62" s="18" t="s">
        <v>17</v>
      </c>
      <c r="B62" s="18" t="s">
        <v>18</v>
      </c>
      <c r="C62" s="19" t="s">
        <v>19</v>
      </c>
      <c r="D62" s="20">
        <v>22000</v>
      </c>
      <c r="E62" s="20">
        <f t="shared" si="0"/>
        <v>2919.9017851217732</v>
      </c>
    </row>
    <row r="63" spans="1:5">
      <c r="A63" s="21" t="s">
        <v>20</v>
      </c>
      <c r="B63" s="21" t="s">
        <v>21</v>
      </c>
      <c r="C63" s="22" t="s">
        <v>7</v>
      </c>
      <c r="D63" s="23">
        <v>22000</v>
      </c>
      <c r="E63" s="23">
        <f t="shared" si="0"/>
        <v>2919.9017851217732</v>
      </c>
    </row>
    <row r="64" spans="1:5">
      <c r="A64" s="24" t="s">
        <v>0</v>
      </c>
      <c r="B64" s="24" t="s">
        <v>22</v>
      </c>
      <c r="C64" s="25" t="s">
        <v>23</v>
      </c>
      <c r="D64" s="26">
        <v>22000</v>
      </c>
      <c r="E64" s="34">
        <f t="shared" si="0"/>
        <v>2919.9017851217732</v>
      </c>
    </row>
    <row r="65" spans="1:5">
      <c r="A65" s="27" t="s">
        <v>0</v>
      </c>
      <c r="B65" s="27" t="s">
        <v>35</v>
      </c>
      <c r="C65" s="28" t="s">
        <v>36</v>
      </c>
      <c r="D65" s="29">
        <v>22000</v>
      </c>
      <c r="E65" s="34">
        <f t="shared" si="0"/>
        <v>2919.9017851217732</v>
      </c>
    </row>
    <row r="66" spans="1:5">
      <c r="A66" s="30" t="s">
        <v>85</v>
      </c>
      <c r="B66" s="30" t="s">
        <v>48</v>
      </c>
      <c r="C66" s="31" t="s">
        <v>159</v>
      </c>
      <c r="D66" s="32">
        <v>20000</v>
      </c>
      <c r="E66" s="34">
        <f t="shared" si="0"/>
        <v>2654.4561682925209</v>
      </c>
    </row>
    <row r="67" spans="1:5">
      <c r="A67" s="30" t="s">
        <v>86</v>
      </c>
      <c r="B67" s="30" t="s">
        <v>55</v>
      </c>
      <c r="C67" s="31" t="s">
        <v>87</v>
      </c>
      <c r="D67" s="32">
        <v>2000</v>
      </c>
      <c r="E67" s="34">
        <f t="shared" si="0"/>
        <v>265.44561682925212</v>
      </c>
    </row>
    <row r="68" spans="1:5" ht="24">
      <c r="A68" s="18" t="s">
        <v>17</v>
      </c>
      <c r="B68" s="18" t="s">
        <v>81</v>
      </c>
      <c r="C68" s="19" t="s">
        <v>155</v>
      </c>
      <c r="D68" s="20">
        <v>100000</v>
      </c>
      <c r="E68" s="20">
        <f t="shared" si="0"/>
        <v>13272.280841462605</v>
      </c>
    </row>
    <row r="69" spans="1:5">
      <c r="A69" s="21" t="s">
        <v>20</v>
      </c>
      <c r="B69" s="21" t="s">
        <v>21</v>
      </c>
      <c r="C69" s="22" t="s">
        <v>7</v>
      </c>
      <c r="D69" s="23">
        <v>100000</v>
      </c>
      <c r="E69" s="23">
        <f t="shared" si="0"/>
        <v>13272.280841462605</v>
      </c>
    </row>
    <row r="70" spans="1:5">
      <c r="A70" s="24" t="s">
        <v>0</v>
      </c>
      <c r="B70" s="24" t="s">
        <v>22</v>
      </c>
      <c r="C70" s="25" t="s">
        <v>23</v>
      </c>
      <c r="D70" s="26">
        <v>100000</v>
      </c>
      <c r="E70" s="34">
        <f t="shared" si="0"/>
        <v>13272.280841462605</v>
      </c>
    </row>
    <row r="71" spans="1:5">
      <c r="A71" s="27" t="s">
        <v>0</v>
      </c>
      <c r="B71" s="27" t="s">
        <v>35</v>
      </c>
      <c r="C71" s="28" t="s">
        <v>36</v>
      </c>
      <c r="D71" s="29">
        <v>100000</v>
      </c>
      <c r="E71" s="34">
        <f t="shared" si="0"/>
        <v>13272.280841462605</v>
      </c>
    </row>
    <row r="72" spans="1:5">
      <c r="A72" s="30" t="s">
        <v>88</v>
      </c>
      <c r="B72" s="30" t="s">
        <v>43</v>
      </c>
      <c r="C72" s="31" t="s">
        <v>89</v>
      </c>
      <c r="D72" s="32">
        <v>53000</v>
      </c>
      <c r="E72" s="34">
        <f t="shared" si="0"/>
        <v>7034.3088459751807</v>
      </c>
    </row>
    <row r="73" spans="1:5">
      <c r="A73" s="30" t="s">
        <v>90</v>
      </c>
      <c r="B73" s="30" t="s">
        <v>43</v>
      </c>
      <c r="C73" s="31" t="s">
        <v>91</v>
      </c>
      <c r="D73" s="32">
        <v>2000</v>
      </c>
      <c r="E73" s="34">
        <f t="shared" si="0"/>
        <v>265.44561682925212</v>
      </c>
    </row>
    <row r="74" spans="1:5">
      <c r="A74" s="30" t="s">
        <v>92</v>
      </c>
      <c r="B74" s="30" t="s">
        <v>48</v>
      </c>
      <c r="C74" s="31" t="s">
        <v>93</v>
      </c>
      <c r="D74" s="32">
        <v>30000</v>
      </c>
      <c r="E74" s="34">
        <f t="shared" si="0"/>
        <v>3981.6842524387812</v>
      </c>
    </row>
    <row r="75" spans="1:5">
      <c r="A75" s="30" t="s">
        <v>94</v>
      </c>
      <c r="B75" s="30" t="s">
        <v>48</v>
      </c>
      <c r="C75" s="31" t="s">
        <v>95</v>
      </c>
      <c r="D75" s="32">
        <v>15000</v>
      </c>
      <c r="E75" s="34">
        <f t="shared" si="0"/>
        <v>1990.8421262193906</v>
      </c>
    </row>
    <row r="76" spans="1:5" ht="24">
      <c r="A76" s="15" t="s">
        <v>96</v>
      </c>
      <c r="B76" s="15" t="s">
        <v>97</v>
      </c>
      <c r="C76" s="16" t="s">
        <v>98</v>
      </c>
      <c r="D76" s="17">
        <v>65000</v>
      </c>
      <c r="E76" s="17">
        <f t="shared" si="0"/>
        <v>8626.9825469506923</v>
      </c>
    </row>
    <row r="77" spans="1:5">
      <c r="A77" s="18" t="s">
        <v>17</v>
      </c>
      <c r="B77" s="18" t="s">
        <v>18</v>
      </c>
      <c r="C77" s="19" t="s">
        <v>19</v>
      </c>
      <c r="D77" s="20">
        <v>30000</v>
      </c>
      <c r="E77" s="20">
        <f t="shared" si="0"/>
        <v>3981.6842524387812</v>
      </c>
    </row>
    <row r="78" spans="1:5">
      <c r="A78" s="21" t="s">
        <v>20</v>
      </c>
      <c r="B78" s="21" t="s">
        <v>21</v>
      </c>
      <c r="C78" s="22" t="s">
        <v>7</v>
      </c>
      <c r="D78" s="23">
        <v>30000</v>
      </c>
      <c r="E78" s="23">
        <f t="shared" si="0"/>
        <v>3981.6842524387812</v>
      </c>
    </row>
    <row r="79" spans="1:5">
      <c r="A79" s="24" t="s">
        <v>0</v>
      </c>
      <c r="B79" s="24" t="s">
        <v>64</v>
      </c>
      <c r="C79" s="25" t="s">
        <v>65</v>
      </c>
      <c r="D79" s="26">
        <v>30000</v>
      </c>
      <c r="E79" s="34">
        <f t="shared" si="0"/>
        <v>3981.6842524387812</v>
      </c>
    </row>
    <row r="80" spans="1:5">
      <c r="A80" s="27" t="s">
        <v>0</v>
      </c>
      <c r="B80" s="27" t="s">
        <v>66</v>
      </c>
      <c r="C80" s="28" t="s">
        <v>67</v>
      </c>
      <c r="D80" s="29">
        <v>30000</v>
      </c>
      <c r="E80" s="34">
        <f t="shared" si="0"/>
        <v>3981.6842524387812</v>
      </c>
    </row>
    <row r="81" spans="1:5">
      <c r="A81" s="30" t="s">
        <v>99</v>
      </c>
      <c r="B81" s="30" t="s">
        <v>100</v>
      </c>
      <c r="C81" s="31" t="s">
        <v>101</v>
      </c>
      <c r="D81" s="32">
        <v>30000</v>
      </c>
      <c r="E81" s="34">
        <f t="shared" si="0"/>
        <v>3981.6842524387812</v>
      </c>
    </row>
    <row r="82" spans="1:5">
      <c r="A82" s="18" t="s">
        <v>17</v>
      </c>
      <c r="B82" s="18" t="s">
        <v>72</v>
      </c>
      <c r="C82" s="19" t="s">
        <v>73</v>
      </c>
      <c r="D82" s="20">
        <v>1000</v>
      </c>
      <c r="E82" s="20">
        <f t="shared" ref="E82:E91" si="1">D82/7.5345</f>
        <v>132.72280841462606</v>
      </c>
    </row>
    <row r="83" spans="1:5">
      <c r="A83" s="21" t="s">
        <v>20</v>
      </c>
      <c r="B83" s="21" t="s">
        <v>21</v>
      </c>
      <c r="C83" s="22" t="s">
        <v>7</v>
      </c>
      <c r="D83" s="23">
        <v>1000</v>
      </c>
      <c r="E83" s="23">
        <f t="shared" si="1"/>
        <v>132.72280841462606</v>
      </c>
    </row>
    <row r="84" spans="1:5">
      <c r="A84" s="24" t="s">
        <v>0</v>
      </c>
      <c r="B84" s="24" t="s">
        <v>64</v>
      </c>
      <c r="C84" s="25" t="s">
        <v>65</v>
      </c>
      <c r="D84" s="26">
        <v>1000</v>
      </c>
      <c r="E84" s="34">
        <f t="shared" si="1"/>
        <v>132.72280841462606</v>
      </c>
    </row>
    <row r="85" spans="1:5">
      <c r="A85" s="27" t="s">
        <v>0</v>
      </c>
      <c r="B85" s="27" t="s">
        <v>66</v>
      </c>
      <c r="C85" s="28" t="s">
        <v>67</v>
      </c>
      <c r="D85" s="29">
        <v>1000</v>
      </c>
      <c r="E85" s="34">
        <f t="shared" si="1"/>
        <v>132.72280841462606</v>
      </c>
    </row>
    <row r="86" spans="1:5">
      <c r="A86" s="30" t="s">
        <v>102</v>
      </c>
      <c r="B86" s="30" t="s">
        <v>100</v>
      </c>
      <c r="C86" s="31" t="s">
        <v>101</v>
      </c>
      <c r="D86" s="32">
        <v>1000</v>
      </c>
      <c r="E86" s="34">
        <f t="shared" si="1"/>
        <v>132.72280841462606</v>
      </c>
    </row>
    <row r="87" spans="1:5" ht="24">
      <c r="A87" s="18" t="s">
        <v>17</v>
      </c>
      <c r="B87" s="18" t="s">
        <v>81</v>
      </c>
      <c r="C87" s="19" t="s">
        <v>154</v>
      </c>
      <c r="D87" s="20">
        <f>D88</f>
        <v>34000</v>
      </c>
      <c r="E87" s="20">
        <f t="shared" si="1"/>
        <v>4512.5754860972856</v>
      </c>
    </row>
    <row r="88" spans="1:5">
      <c r="A88" s="21" t="s">
        <v>20</v>
      </c>
      <c r="B88" s="21" t="s">
        <v>21</v>
      </c>
      <c r="C88" s="22" t="s">
        <v>7</v>
      </c>
      <c r="D88" s="23">
        <f>D89</f>
        <v>34000</v>
      </c>
      <c r="E88" s="23">
        <f t="shared" si="1"/>
        <v>4512.5754860972856</v>
      </c>
    </row>
    <row r="89" spans="1:5">
      <c r="A89" s="24" t="s">
        <v>0</v>
      </c>
      <c r="B89" s="24" t="s">
        <v>64</v>
      </c>
      <c r="C89" s="25" t="s">
        <v>65</v>
      </c>
      <c r="D89" s="26">
        <f>D90</f>
        <v>34000</v>
      </c>
      <c r="E89" s="34">
        <f t="shared" si="1"/>
        <v>4512.5754860972856</v>
      </c>
    </row>
    <row r="90" spans="1:5">
      <c r="A90" s="27" t="s">
        <v>0</v>
      </c>
      <c r="B90" s="27" t="s">
        <v>66</v>
      </c>
      <c r="C90" s="28" t="s">
        <v>67</v>
      </c>
      <c r="D90" s="29">
        <f>D91</f>
        <v>34000</v>
      </c>
      <c r="E90" s="34">
        <f t="shared" si="1"/>
        <v>4512.5754860972856</v>
      </c>
    </row>
    <row r="91" spans="1:5">
      <c r="A91" s="30" t="s">
        <v>103</v>
      </c>
      <c r="B91" s="30" t="s">
        <v>100</v>
      </c>
      <c r="C91" s="31" t="s">
        <v>101</v>
      </c>
      <c r="D91" s="32">
        <v>34000</v>
      </c>
      <c r="E91" s="34">
        <f t="shared" si="1"/>
        <v>4512.5754860972856</v>
      </c>
    </row>
    <row r="94" spans="1:5">
      <c r="A94" s="66"/>
    </row>
    <row r="95" spans="1:5">
      <c r="D95" s="66" t="s">
        <v>161</v>
      </c>
    </row>
    <row r="97" spans="4:4">
      <c r="D97" s="66" t="s">
        <v>162</v>
      </c>
    </row>
  </sheetData>
  <mergeCells count="7">
    <mergeCell ref="A7:F7"/>
    <mergeCell ref="A9:F9"/>
    <mergeCell ref="A13:F13"/>
    <mergeCell ref="A11:M11"/>
    <mergeCell ref="A1:C1"/>
    <mergeCell ref="A3:C3"/>
    <mergeCell ref="A5:F5"/>
  </mergeCells>
  <pageMargins left="0.39370078740157499" right="0.196850393700787" top="0.39370078740157499" bottom="0.63976377952755903" header="0.39370078740157499" footer="0.39370078740157499"/>
  <pageSetup paperSize="9" orientation="portrait" horizontalDpi="4294967295" verticalDpi="300" r:id="rId1"/>
  <headerFooter alignWithMargins="0">
    <oddFooter>&amp;L&amp;"Arial,Regular"&amp;8 LC147RP-IPP &amp;C&amp;"Arial,Regular"&amp;8Stranica &amp;P od &amp;N &amp;R&amp;"Arial,Regular"&amp;8 *Obrada LC*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Prihodi</vt:lpstr>
      <vt:lpstr>Rashodi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2022-10-24T11:11:24Z</cp:lastPrinted>
  <dcterms:created xsi:type="dcterms:W3CDTF">2022-10-06T09:55:36Z</dcterms:created>
  <dcterms:modified xsi:type="dcterms:W3CDTF">2022-10-24T11:12:11Z</dcterms:modified>
</cp:coreProperties>
</file>